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rae tax Group\0.Client\"/>
    </mc:Choice>
  </mc:AlternateContent>
  <xr:revisionPtr revIDLastSave="0" documentId="8_{7BE2A4E1-8C4B-47E4-99CA-F1CF8ABC2B62}" xr6:coauthVersionLast="47" xr6:coauthVersionMax="47" xr10:uidLastSave="{00000000-0000-0000-0000-000000000000}"/>
  <bookViews>
    <workbookView xWindow="-28920" yWindow="-120" windowWidth="29040" windowHeight="16440" xr2:uid="{C57326B2-F520-4C0C-9052-B70EC93F79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5" i="1"/>
  <c r="F6" i="1"/>
  <c r="D7" i="1"/>
  <c r="D12" i="1" s="1"/>
  <c r="F3" i="1"/>
  <c r="F13" i="1" s="1"/>
  <c r="D9" i="1" l="1"/>
  <c r="E5" i="1"/>
  <c r="F5" i="1"/>
</calcChain>
</file>

<file path=xl/sharedStrings.xml><?xml version="1.0" encoding="utf-8"?>
<sst xmlns="http://schemas.openxmlformats.org/spreadsheetml/2006/main" count="20" uniqueCount="19">
  <si>
    <t>일평균손실액</t>
    <phoneticPr fontId="2" type="noConversion"/>
  </si>
  <si>
    <t>매출액</t>
    <phoneticPr fontId="2" type="noConversion"/>
  </si>
  <si>
    <t>2019.7.7.~9.30.</t>
    <phoneticPr fontId="2" type="noConversion"/>
  </si>
  <si>
    <t>2021.7.7.~9.30.</t>
    <phoneticPr fontId="2" type="noConversion"/>
  </si>
  <si>
    <t>일평균매출액</t>
    <phoneticPr fontId="2" type="noConversion"/>
  </si>
  <si>
    <t>방역조치이행일수</t>
    <phoneticPr fontId="2" type="noConversion"/>
  </si>
  <si>
    <t>영업이익률</t>
    <phoneticPr fontId="2" type="noConversion"/>
  </si>
  <si>
    <t>영업이익</t>
    <phoneticPr fontId="2" type="noConversion"/>
  </si>
  <si>
    <t>인건비, 임차료 비중</t>
    <phoneticPr fontId="2" type="noConversion"/>
  </si>
  <si>
    <t>인건비</t>
    <phoneticPr fontId="2" type="noConversion"/>
  </si>
  <si>
    <t>임차료</t>
    <phoneticPr fontId="2" type="noConversion"/>
  </si>
  <si>
    <t>매출 대비 비중</t>
    <phoneticPr fontId="2" type="noConversion"/>
  </si>
  <si>
    <t>보정률</t>
    <phoneticPr fontId="2" type="noConversion"/>
  </si>
  <si>
    <t>분기별 손실보상금</t>
    <phoneticPr fontId="2" type="noConversion"/>
  </si>
  <si>
    <t>2019.1.1.~12.31.</t>
    <phoneticPr fontId="2" type="noConversion"/>
  </si>
  <si>
    <t>집합금지,영업제한일수</t>
    <phoneticPr fontId="2" type="noConversion"/>
  </si>
  <si>
    <t>매출액(신용카드/현금영수증)</t>
    <phoneticPr fontId="2" type="noConversion"/>
  </si>
  <si>
    <t>구분</t>
    <phoneticPr fontId="2" type="noConversion"/>
  </si>
  <si>
    <t>매출손실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</si>
</sst>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1" fontId="0" fillId="0" borderId="0" xfId="1" applyFont="1">
      <alignment vertical="center"/>
    </xf>
    <xf numFmtId="9" fontId="0" fillId="0" borderId="0" xfId="2" applyFont="1">
      <alignment vertical="center"/>
    </xf>
    <xf numFmtId="10" fontId="0" fillId="0" borderId="0" xfId="2" applyNumberFormat="1" applyFont="1">
      <alignment vertical="center"/>
    </xf>
    <xf numFmtId="41" fontId="0" fillId="0" borderId="1" xfId="1" applyFont="1" applyBorder="1">
      <alignment vertical="center"/>
    </xf>
    <xf numFmtId="41" fontId="0" fillId="0" borderId="2" xfId="1" applyFont="1" applyBorder="1">
      <alignment vertical="center"/>
    </xf>
    <xf numFmtId="41" fontId="0" fillId="2" borderId="0" xfId="1" applyFont="1" applyFill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5E54-DDEE-4DFD-A66C-695029E54EE0}">
  <dimension ref="B2:G15"/>
  <sheetViews>
    <sheetView tabSelected="1" workbookViewId="0">
      <selection activeCell="I12" sqref="I12"/>
    </sheetView>
  </sheetViews>
  <sheetFormatPr defaultRowHeight="17.399999999999999" x14ac:dyDescent="0.4"/>
  <cols>
    <col min="1" max="1" width="5.09765625" style="1" customWidth="1"/>
    <col min="2" max="2" width="25.09765625" style="1" customWidth="1"/>
    <col min="3" max="3" width="26.3984375" style="1" customWidth="1"/>
    <col min="4" max="7" width="14.5" style="1" customWidth="1"/>
    <col min="8" max="16384" width="8.796875" style="1"/>
  </cols>
  <sheetData>
    <row r="2" spans="2:7" x14ac:dyDescent="0.4">
      <c r="B2" s="5" t="s">
        <v>17</v>
      </c>
      <c r="C2" s="5"/>
      <c r="D2" s="5" t="s">
        <v>14</v>
      </c>
      <c r="E2" s="5" t="s">
        <v>2</v>
      </c>
      <c r="F2" s="5" t="s">
        <v>3</v>
      </c>
    </row>
    <row r="3" spans="2:7" x14ac:dyDescent="0.4">
      <c r="B3" s="1" t="s">
        <v>15</v>
      </c>
      <c r="F3" s="1">
        <f>31-6+31+30</f>
        <v>86</v>
      </c>
    </row>
    <row r="4" spans="2:7" x14ac:dyDescent="0.4">
      <c r="B4" s="1" t="s">
        <v>0</v>
      </c>
      <c r="C4" s="1" t="s">
        <v>16</v>
      </c>
      <c r="E4" s="6">
        <v>120000000</v>
      </c>
      <c r="F4" s="6">
        <v>80000000</v>
      </c>
    </row>
    <row r="5" spans="2:7" x14ac:dyDescent="0.4">
      <c r="C5" s="1" t="s">
        <v>4</v>
      </c>
      <c r="E5" s="1">
        <f>E4/$F$3</f>
        <v>1395348.8372093022</v>
      </c>
      <c r="F5" s="1">
        <f>F4/$F$3</f>
        <v>930232.5581395349</v>
      </c>
      <c r="G5" s="1">
        <f>E5-F5</f>
        <v>465116.27906976733</v>
      </c>
    </row>
    <row r="6" spans="2:7" x14ac:dyDescent="0.4">
      <c r="C6" s="1" t="s">
        <v>18</v>
      </c>
      <c r="F6" s="1">
        <f>(E5-F5)*F3</f>
        <v>39999999.999999993</v>
      </c>
    </row>
    <row r="7" spans="2:7" x14ac:dyDescent="0.4">
      <c r="B7" s="1" t="s">
        <v>6</v>
      </c>
      <c r="C7" s="1" t="s">
        <v>1</v>
      </c>
      <c r="D7" s="6">
        <f>E4*4</f>
        <v>480000000</v>
      </c>
    </row>
    <row r="8" spans="2:7" x14ac:dyDescent="0.4">
      <c r="C8" s="1" t="s">
        <v>7</v>
      </c>
      <c r="D8" s="6">
        <v>38400000</v>
      </c>
    </row>
    <row r="9" spans="2:7" x14ac:dyDescent="0.4">
      <c r="C9" s="1" t="s">
        <v>6</v>
      </c>
      <c r="D9" s="3">
        <f>D8/D7</f>
        <v>0.08</v>
      </c>
    </row>
    <row r="10" spans="2:7" x14ac:dyDescent="0.4">
      <c r="B10" s="1" t="s">
        <v>8</v>
      </c>
      <c r="C10" s="1" t="s">
        <v>9</v>
      </c>
      <c r="D10" s="6">
        <v>96000000</v>
      </c>
    </row>
    <row r="11" spans="2:7" x14ac:dyDescent="0.4">
      <c r="C11" s="1" t="s">
        <v>10</v>
      </c>
      <c r="D11" s="6">
        <v>48000000</v>
      </c>
    </row>
    <row r="12" spans="2:7" x14ac:dyDescent="0.4">
      <c r="C12" s="1" t="s">
        <v>11</v>
      </c>
      <c r="D12" s="3">
        <f>(D10+D11)/D7</f>
        <v>0.3</v>
      </c>
    </row>
    <row r="13" spans="2:7" x14ac:dyDescent="0.4">
      <c r="B13" s="1" t="s">
        <v>5</v>
      </c>
      <c r="F13" s="6">
        <f>F3</f>
        <v>86</v>
      </c>
    </row>
    <row r="14" spans="2:7" ht="18" thickBot="1" x14ac:dyDescent="0.45">
      <c r="B14" s="1" t="s">
        <v>12</v>
      </c>
      <c r="F14" s="2">
        <v>0.8</v>
      </c>
    </row>
    <row r="15" spans="2:7" ht="18" thickBot="1" x14ac:dyDescent="0.45">
      <c r="B15" s="1" t="s">
        <v>13</v>
      </c>
      <c r="F15" s="4">
        <f>(G5*(D9+D12))*F13*F14</f>
        <v>12159999.999999998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2021-10-14T04:04:48Z</dcterms:created>
  <dcterms:modified xsi:type="dcterms:W3CDTF">2021-10-14T04:19:56Z</dcterms:modified>
</cp:coreProperties>
</file>